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07" firstSheet="0" activeTab="0"/>
  </bookViews>
  <sheets>
    <sheet name="Calcul de la peinture" sheetId="1" state="visible" r:id="rId2"/>
    <sheet name="Matrice dimension" sheetId="2" state="hidden" r:id="rId3"/>
    <sheet name="Matice peinture" sheetId="3" state="hidden" r:id="rId4"/>
  </sheets>
  <definedNames>
    <definedName function="false" hidden="false" localSheetId="0" name="_xlnm.Print_Area" vbProcedure="false">'Calcul de la peinture'!$A$1:$K$26</definedName>
  </definedNames>
  <calcPr iterateCount="100" refMode="A1" iterate="false" iterateDelta="0.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C20" authorId="0">
      <text>
        <r>
          <rPr>
            <sz val="10"/>
            <rFont val="Arial"/>
            <family val="2"/>
          </rPr>
          <t xml:space="preserve">Choisir l'unité</t>
        </r>
      </text>
    </comment>
  </commentList>
</comments>
</file>

<file path=xl/sharedStrings.xml><?xml version="1.0" encoding="utf-8"?>
<sst xmlns="http://schemas.openxmlformats.org/spreadsheetml/2006/main" count="92" uniqueCount="55">
  <si>
    <t>Petit utilitaire pour la peinture à l'ocre de ses ruches.</t>
  </si>
  <si>
    <t>Surface total (m²)</t>
  </si>
  <si>
    <t>Prix total (€)</t>
  </si>
  <si>
    <t>Elément</t>
  </si>
  <si>
    <t>Nombre</t>
  </si>
  <si>
    <t>Hauteur</t>
  </si>
  <si>
    <t>Largueur</t>
  </si>
  <si>
    <t>Longueur</t>
  </si>
  <si>
    <t>Surface unitaire (m²)</t>
  </si>
  <si>
    <t>Surface total par type (m²)</t>
  </si>
  <si>
    <t>Corps Ruchette</t>
  </si>
  <si>
    <t>Corps Dadant</t>
  </si>
  <si>
    <t>Hausse Dadant</t>
  </si>
  <si>
    <t>Vide</t>
  </si>
  <si>
    <t>Ingrédients</t>
  </si>
  <si>
    <t>Prix
(Kg ou L)</t>
  </si>
  <si>
    <t>Unité</t>
  </si>
  <si>
    <r>
      <t xml:space="preserve">Quantité couche d'apprêt
</t>
    </r>
    <r>
      <rPr>
        <b val="true"/>
        <sz val="10"/>
        <rFont val="Arial"/>
        <family val="2"/>
      </rPr>
      <t xml:space="preserve">(10% d'eau)</t>
    </r>
  </si>
  <si>
    <t>Quantité couche de finition</t>
  </si>
  <si>
    <t>Quantité finale</t>
  </si>
  <si>
    <t>Prix final
(€)</t>
  </si>
  <si>
    <t>Légendes</t>
  </si>
  <si>
    <t>Eau </t>
  </si>
  <si>
    <t>L</t>
  </si>
  <si>
    <t>A remplir</t>
  </si>
  <si>
    <t>Farine </t>
  </si>
  <si>
    <t>g</t>
  </si>
  <si>
    <t>Automatique</t>
  </si>
  <si>
    <t>Pigment </t>
  </si>
  <si>
    <t>A choisir</t>
  </si>
  <si>
    <t>Sulfate de fer </t>
  </si>
  <si>
    <t>Huile de lin </t>
  </si>
  <si>
    <t>Savon liquide </t>
  </si>
  <si>
    <t>mL</t>
  </si>
  <si>
    <t>Elements</t>
  </si>
  <si>
    <t>Hauteur
(cm)</t>
  </si>
  <si>
    <t>Warré</t>
  </si>
  <si>
    <t>Voirnot</t>
  </si>
  <si>
    <t>Hausse Voirnot</t>
  </si>
  <si>
    <t>Langstroth</t>
  </si>
  <si>
    <t>Largueur (cm)</t>
  </si>
  <si>
    <t>Longueur (cm)</t>
  </si>
  <si>
    <t>Surface pour une couche (m²)</t>
  </si>
  <si>
    <t>Quantité finition</t>
  </si>
  <si>
    <t>quantité apprêt</t>
  </si>
  <si>
    <t>Eau (L)</t>
  </si>
  <si>
    <t>Farine (Kg)</t>
  </si>
  <si>
    <t>Pigment (kg)</t>
  </si>
  <si>
    <t>Sulfate de fer (Kg)</t>
  </si>
  <si>
    <t>Huile de lin (L)</t>
  </si>
  <si>
    <t>Savon liquide (L)</t>
  </si>
  <si>
    <t>litre obtenu</t>
  </si>
  <si>
    <t>Kg</t>
  </si>
  <si>
    <t>dL</t>
  </si>
  <si>
    <t>cL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</si>
</sst>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"/>
    <numFmt numFmtId="167" formatCode="0.00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C0C0C0"/>
        <bgColor rgb="FFCCCCFF"/>
      </patternFill>
    </fill>
    <fill>
      <patternFill patternType="solid">
        <fgColor rgb="FFFFD320"/>
        <bgColor rgb="FFFFFF00"/>
      </patternFill>
    </fill>
    <fill>
      <patternFill patternType="solid">
        <fgColor rgb="FFAECF00"/>
        <bgColor rgb="FFFFD320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2" borderId="0" xfId="0" applyFont="false" applyBorder="false" applyAlignment="true" applyProtection="true">
      <alignment horizontal="center" vertical="bottom" textRotation="0" wrapText="true" indent="0" shrinkToFit="false"/>
      <protection locked="true" hidden="true"/>
    </xf>
    <xf numFmtId="164" fontId="0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6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2" borderId="0" xfId="0" applyFont="false" applyBorder="false" applyAlignment="true" applyProtection="true">
      <alignment horizontal="center" vertical="center" textRotation="0" wrapText="true" indent="0" shrinkToFit="false"/>
      <protection locked="true" hidden="tru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101160</xdr:colOff>
      <xdr:row>0</xdr:row>
      <xdr:rowOff>1800</xdr:rowOff>
    </xdr:from>
    <xdr:to>
      <xdr:col>0</xdr:col>
      <xdr:colOff>1251360</xdr:colOff>
      <xdr:row>6</xdr:row>
      <xdr:rowOff>58320</xdr:rowOff>
    </xdr:to>
    <xdr:pic>
      <xdr:nvPicPr>
        <xdr:cNvPr id="0" name="Images 1" descr=""/>
        <xdr:cNvPicPr/>
      </xdr:nvPicPr>
      <xdr:blipFill>
        <a:blip r:embed="rId1"/>
        <a:stretch>
          <a:fillRect/>
        </a:stretch>
      </xdr:blipFill>
      <xdr:spPr>
        <a:xfrm>
          <a:off x="101160" y="1800"/>
          <a:ext cx="1150200" cy="1157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5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105" zoomScaleNormal="105" zoomScalePageLayoutView="100" workbookViewId="0">
      <selection pane="topLeft" activeCell="C25" activeCellId="0" sqref="C25"/>
    </sheetView>
  </sheetViews>
  <sheetFormatPr defaultRowHeight="15.25"/>
  <cols>
    <col collapsed="false" hidden="false" max="1" min="1" style="1" width="22.469387755102"/>
    <col collapsed="false" hidden="false" max="5" min="2" style="1" width="11.5663265306122"/>
    <col collapsed="false" hidden="false" max="6" min="6" style="1" width="13.9744897959184"/>
    <col collapsed="false" hidden="false" max="7" min="7" style="1" width="11.5663265306122"/>
    <col collapsed="false" hidden="false" max="8" min="8" style="1" width="2.41836734693878"/>
    <col collapsed="false" hidden="false" max="9" min="9" style="1" width="11.5663265306122"/>
    <col collapsed="false" hidden="false" max="10" min="10" style="1" width="4.71428571428571"/>
    <col collapsed="false" hidden="false" max="1025" min="11" style="1" width="11.5663265306122"/>
  </cols>
  <sheetData>
    <row r="1" customFormat="false" ht="12.85" hidden="false" customHeight="false" outlineLevel="0" collapsed="false"/>
    <row r="2" customFormat="false" ht="15.25" hidden="false" customHeight="false" outlineLevel="0" collapsed="false">
      <c r="C2" s="2"/>
      <c r="D2" s="2"/>
      <c r="E2" s="2"/>
      <c r="F2" s="2"/>
    </row>
    <row r="3" customFormat="false" ht="15.25" hidden="false" customHeight="false" outlineLevel="0" collapsed="false">
      <c r="C3" s="2" t="s">
        <v>0</v>
      </c>
      <c r="D3" s="2"/>
      <c r="E3" s="2"/>
      <c r="F3" s="2"/>
    </row>
    <row r="4" customFormat="false" ht="12.85" hidden="false" customHeight="false" outlineLevel="0" collapsed="false"/>
    <row r="5" customFormat="false" ht="15.25" hidden="false" customHeight="false" outlineLevel="0" collapsed="false">
      <c r="E5" s="3" t="s">
        <v>1</v>
      </c>
      <c r="F5" s="3"/>
      <c r="G5" s="4" t="n">
        <f aca="false">SUM(G9:G16)</f>
        <v>12.09</v>
      </c>
    </row>
    <row r="6" customFormat="false" ht="15.25" hidden="false" customHeight="false" outlineLevel="0" collapsed="false">
      <c r="E6" s="3" t="s">
        <v>2</v>
      </c>
      <c r="F6" s="3"/>
      <c r="G6" s="5" t="n">
        <f aca="false">SUM(G20:G25)</f>
        <v>7.04914166666667</v>
      </c>
    </row>
    <row r="7" customFormat="false" ht="12.85" hidden="false" customHeight="false" outlineLevel="0" collapsed="false"/>
    <row r="8" s="7" customFormat="true" ht="37.3" hidden="false" customHeight="false" outlineLevel="0" collapsed="false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L8" s="1"/>
    </row>
    <row r="9" customFormat="false" ht="14.5" hidden="false" customHeight="false" outlineLevel="0" collapsed="false">
      <c r="A9" s="8" t="s">
        <v>10</v>
      </c>
      <c r="B9" s="9" t="n">
        <v>25</v>
      </c>
      <c r="C9" s="10" t="n">
        <f aca="false">VLOOKUP($A9,'Matrice dimension'!$A$3:$B$11,2,0)</f>
        <v>31</v>
      </c>
      <c r="D9" s="10" t="n">
        <f aca="false">VLOOKUP($A9,'Matrice dimension'!$A$13:$B$20,2,0)</f>
        <v>28</v>
      </c>
      <c r="E9" s="10" t="n">
        <f aca="false">VLOOKUP($A9,'Matrice dimension'!$A$23:$B$30,2,0)</f>
        <v>50</v>
      </c>
      <c r="F9" s="10" t="n">
        <f aca="false">VLOOKUP($A9,'Matrice dimension'!$A$33:$B$40,2,0)</f>
        <v>0.4836</v>
      </c>
      <c r="G9" s="10" t="n">
        <f aca="false">F9*B9</f>
        <v>12.09</v>
      </c>
    </row>
    <row r="10" customFormat="false" ht="14.5" hidden="false" customHeight="false" outlineLevel="0" collapsed="false">
      <c r="A10" s="8" t="s">
        <v>11</v>
      </c>
      <c r="B10" s="9" t="n">
        <v>0</v>
      </c>
      <c r="C10" s="10" t="n">
        <f aca="false">VLOOKUP($A10,'Matrice dimension'!$A$3:$B$11,2,0)</f>
        <v>31</v>
      </c>
      <c r="D10" s="10" t="n">
        <f aca="false">VLOOKUP($A10,'Matrice dimension'!$A$13:$B$20,2,0)</f>
        <v>43</v>
      </c>
      <c r="E10" s="10" t="n">
        <f aca="false">VLOOKUP($A10,'Matrice dimension'!$A$23:$B$30,2,0)</f>
        <v>50</v>
      </c>
      <c r="F10" s="10" t="n">
        <f aca="false">VLOOKUP($A10,'Matrice dimension'!$A$33:$B$40,2,0)</f>
        <v>0.5766</v>
      </c>
      <c r="G10" s="10" t="n">
        <f aca="false">F10*B10</f>
        <v>0</v>
      </c>
      <c r="K10" s="7"/>
    </row>
    <row r="11" customFormat="false" ht="14.5" hidden="false" customHeight="false" outlineLevel="0" collapsed="false">
      <c r="A11" s="8" t="s">
        <v>12</v>
      </c>
      <c r="B11" s="9" t="n">
        <v>0</v>
      </c>
      <c r="C11" s="10" t="n">
        <f aca="false">VLOOKUP($A11,'Matrice dimension'!$A$3:$B$11,2,0)</f>
        <v>17</v>
      </c>
      <c r="D11" s="10" t="n">
        <f aca="false">VLOOKUP($A11,'Matrice dimension'!$A$13:$B$20,2,0)</f>
        <v>43</v>
      </c>
      <c r="E11" s="10" t="n">
        <f aca="false">VLOOKUP($A11,'Matrice dimension'!$A$23:$B$30,2,0)</f>
        <v>50</v>
      </c>
      <c r="F11" s="10" t="n">
        <f aca="false">VLOOKUP($A11,'Matrice dimension'!$A$33:$B$40,2,0)</f>
        <v>0.3162</v>
      </c>
      <c r="G11" s="10" t="n">
        <f aca="false">F11*B11</f>
        <v>0</v>
      </c>
    </row>
    <row r="12" customFormat="false" ht="15.25" hidden="false" customHeight="false" outlineLevel="0" collapsed="false">
      <c r="A12" s="8" t="s">
        <v>13</v>
      </c>
      <c r="B12" s="9"/>
      <c r="C12" s="10" t="n">
        <f aca="false">VLOOKUP($A12,'Matrice dimension'!$A$3:$B$11,2,0)</f>
        <v>0</v>
      </c>
      <c r="D12" s="10" t="n">
        <f aca="false">VLOOKUP($A12,'Matrice dimension'!$A$13:$B$20,2,0)</f>
        <v>0</v>
      </c>
      <c r="E12" s="10" t="n">
        <f aca="false">VLOOKUP($A12,'Matrice dimension'!$A$23:$B$30,2,0)</f>
        <v>0</v>
      </c>
      <c r="F12" s="10" t="n">
        <f aca="false">VLOOKUP($A12,'Matrice dimension'!$A$33:$B$40,2,0)</f>
        <v>0</v>
      </c>
      <c r="G12" s="10" t="n">
        <f aca="false">F12*B12</f>
        <v>0</v>
      </c>
      <c r="J12" s="11"/>
    </row>
    <row r="13" customFormat="false" ht="15.25" hidden="false" customHeight="false" outlineLevel="0" collapsed="false">
      <c r="A13" s="8" t="s">
        <v>13</v>
      </c>
      <c r="B13" s="9"/>
      <c r="C13" s="10" t="n">
        <f aca="false">VLOOKUP($A13,'Matrice dimension'!$A$3:$B$11,2,0)</f>
        <v>0</v>
      </c>
      <c r="D13" s="10" t="n">
        <f aca="false">VLOOKUP($A13,'Matrice dimension'!$A$13:$B$20,2,0)</f>
        <v>0</v>
      </c>
      <c r="E13" s="10" t="n">
        <f aca="false">VLOOKUP($A13,'Matrice dimension'!$A$23:$B$30,2,0)</f>
        <v>0</v>
      </c>
      <c r="F13" s="10" t="n">
        <f aca="false">VLOOKUP($A13,'Matrice dimension'!$A$33:$B$40,2,0)</f>
        <v>0</v>
      </c>
      <c r="G13" s="10" t="n">
        <f aca="false">F13*B13</f>
        <v>0</v>
      </c>
    </row>
    <row r="14" customFormat="false" ht="15.25" hidden="false" customHeight="false" outlineLevel="0" collapsed="false">
      <c r="A14" s="8" t="s">
        <v>13</v>
      </c>
      <c r="B14" s="9"/>
      <c r="C14" s="10" t="n">
        <f aca="false">VLOOKUP($A14,'Matrice dimension'!$A$3:$B$11,2,0)</f>
        <v>0</v>
      </c>
      <c r="D14" s="10" t="n">
        <f aca="false">VLOOKUP($A14,'Matrice dimension'!$A$13:$B$20,2,0)</f>
        <v>0</v>
      </c>
      <c r="E14" s="10" t="n">
        <f aca="false">VLOOKUP($A14,'Matrice dimension'!$A$23:$B$30,2,0)</f>
        <v>0</v>
      </c>
      <c r="F14" s="10" t="n">
        <f aca="false">VLOOKUP($A14,'Matrice dimension'!$A$33:$B$40,2,0)</f>
        <v>0</v>
      </c>
      <c r="G14" s="10" t="n">
        <f aca="false">F14*B14</f>
        <v>0</v>
      </c>
    </row>
    <row r="15" customFormat="false" ht="15.25" hidden="false" customHeight="false" outlineLevel="0" collapsed="false">
      <c r="A15" s="8" t="s">
        <v>13</v>
      </c>
      <c r="B15" s="9"/>
      <c r="C15" s="10" t="n">
        <f aca="false">VLOOKUP($A15,'Matrice dimension'!$A$3:$B$11,2,0)</f>
        <v>0</v>
      </c>
      <c r="D15" s="10" t="n">
        <f aca="false">VLOOKUP($A15,'Matrice dimension'!$A$13:$B$20,2,0)</f>
        <v>0</v>
      </c>
      <c r="E15" s="10" t="n">
        <f aca="false">VLOOKUP($A15,'Matrice dimension'!$A$23:$B$30,2,0)</f>
        <v>0</v>
      </c>
      <c r="F15" s="10" t="n">
        <f aca="false">VLOOKUP($A15,'Matrice dimension'!$A$33:$B$40,2,0)</f>
        <v>0</v>
      </c>
      <c r="G15" s="10" t="n">
        <f aca="false">F15*B15</f>
        <v>0</v>
      </c>
    </row>
    <row r="16" customFormat="false" ht="15.25" hidden="false" customHeight="false" outlineLevel="0" collapsed="false">
      <c r="A16" s="8" t="s">
        <v>13</v>
      </c>
      <c r="B16" s="9"/>
      <c r="C16" s="10" t="n">
        <f aca="false">VLOOKUP($A16,'Matrice dimension'!$A$3:$B$11,2,0)</f>
        <v>0</v>
      </c>
      <c r="D16" s="10" t="n">
        <f aca="false">VLOOKUP($A16,'Matrice dimension'!$A$13:$B$20,2,0)</f>
        <v>0</v>
      </c>
      <c r="E16" s="10" t="n">
        <f aca="false">VLOOKUP($A16,'Matrice dimension'!$A$23:$B$30,2,0)</f>
        <v>0</v>
      </c>
      <c r="F16" s="10" t="n">
        <f aca="false">VLOOKUP($A16,'Matrice dimension'!$A$33:$B$40,2,0)</f>
        <v>0</v>
      </c>
      <c r="G16" s="10" t="n">
        <f aca="false">F16*B16</f>
        <v>0</v>
      </c>
    </row>
    <row r="17" customFormat="false" ht="12.85" hidden="false" customHeight="false" outlineLevel="0" collapsed="false"/>
    <row r="18" customFormat="false" ht="12.85" hidden="false" customHeight="false" outlineLevel="0" collapsed="false"/>
    <row r="19" s="13" customFormat="true" ht="55.95" hidden="false" customHeight="true" outlineLevel="0" collapsed="false">
      <c r="A19" s="12" t="s">
        <v>14</v>
      </c>
      <c r="B19" s="12" t="s">
        <v>15</v>
      </c>
      <c r="C19" s="12" t="s">
        <v>16</v>
      </c>
      <c r="D19" s="12" t="s">
        <v>17</v>
      </c>
      <c r="E19" s="12" t="s">
        <v>18</v>
      </c>
      <c r="F19" s="12" t="s">
        <v>19</v>
      </c>
      <c r="G19" s="12" t="s">
        <v>20</v>
      </c>
      <c r="H19" s="1"/>
      <c r="I19" s="6" t="s">
        <v>21</v>
      </c>
      <c r="J19" s="6"/>
    </row>
    <row r="20" customFormat="false" ht="15.25" hidden="false" customHeight="false" outlineLevel="0" collapsed="false">
      <c r="A20" s="14" t="s">
        <v>22</v>
      </c>
      <c r="B20" s="9" t="n">
        <v>0.0035</v>
      </c>
      <c r="C20" s="15" t="s">
        <v>23</v>
      </c>
      <c r="D20" s="16" t="n">
        <f aca="false">(('Matice peinture'!$C4*(VLOOKUP($C20,'Matice peinture'!$A$15:$B$18,2,0)))/'Matice peinture'!$C$2)*$G$5</f>
        <v>2.25924242424242</v>
      </c>
      <c r="E20" s="16" t="n">
        <f aca="false">(('Matice peinture'!$B4*(VLOOKUP($C20,'Matice peinture'!$A$15:$B$18,2,0)))/'Matice peinture'!$B$2)*$G$5</f>
        <v>2.14933333333333</v>
      </c>
      <c r="F20" s="17" t="n">
        <f aca="false">SUM(D20:E20)</f>
        <v>4.40857575757576</v>
      </c>
      <c r="G20" s="5" t="n">
        <f aca="false">B20*('Matice peinture'!$B4/'Matice peinture'!$B$2*$G$5)</f>
        <v>0.00752266666666667</v>
      </c>
      <c r="I20" s="18" t="s">
        <v>24</v>
      </c>
      <c r="J20" s="19"/>
    </row>
    <row r="21" customFormat="false" ht="15.25" hidden="false" customHeight="false" outlineLevel="0" collapsed="false">
      <c r="A21" s="14" t="s">
        <v>25</v>
      </c>
      <c r="B21" s="9" t="n">
        <v>0.63</v>
      </c>
      <c r="C21" s="15" t="s">
        <v>26</v>
      </c>
      <c r="D21" s="16" t="n">
        <f aca="false">(('Matice peinture'!$C5*(VLOOKUP($C21,'Matice peinture'!$A$12:$B$13,2,0)))/'Matice peinture'!$C$2)*$G$5</f>
        <v>158.757575757576</v>
      </c>
      <c r="E21" s="16" t="n">
        <f aca="false">(('Matice peinture'!$B5*(VLOOKUP($C21,'Matice peinture'!$A$12:$B$13,2,0)))/'Matice peinture'!$B$2)*$G$5</f>
        <v>174.633333333333</v>
      </c>
      <c r="F21" s="17" t="n">
        <f aca="false">SUM(D21:E21)</f>
        <v>333.390909090909</v>
      </c>
      <c r="G21" s="5" t="n">
        <f aca="false">B21*('Matice peinture'!$B5/'Matice peinture'!$B$2*$G$5)</f>
        <v>0.110019</v>
      </c>
      <c r="I21" s="18" t="s">
        <v>27</v>
      </c>
      <c r="J21" s="20"/>
    </row>
    <row r="22" customFormat="false" ht="14.5" hidden="false" customHeight="false" outlineLevel="0" collapsed="false">
      <c r="A22" s="14" t="s">
        <v>28</v>
      </c>
      <c r="B22" s="9" t="n">
        <v>8</v>
      </c>
      <c r="C22" s="15" t="s">
        <v>26</v>
      </c>
      <c r="D22" s="16" t="n">
        <f aca="false">(('Matice peinture'!$C6*(VLOOKUP($C22,'Matice peinture'!$A$12:$B$13,2,0)))/'Matice peinture'!$C$2)*$G$5</f>
        <v>610.606060606061</v>
      </c>
      <c r="E22" s="16" t="n">
        <f aca="false">(('Matice peinture'!$B6*(VLOOKUP($C22,'Matice peinture'!$A$12:$B$13,2,0)))/'Matice peinture'!$B$2)*$G$5</f>
        <v>671.666666666667</v>
      </c>
      <c r="F22" s="17" t="n">
        <f aca="false">SUM(D22:E22)</f>
        <v>1282.27272727273</v>
      </c>
      <c r="G22" s="5" t="n">
        <f aca="false">B22*('Matice peinture'!$B6/'Matice peinture'!$B$2*$G$5)</f>
        <v>5.37333333333333</v>
      </c>
      <c r="I22" s="18" t="s">
        <v>29</v>
      </c>
      <c r="J22" s="21"/>
    </row>
    <row r="23" customFormat="false" ht="15.25" hidden="false" customHeight="false" outlineLevel="0" collapsed="false">
      <c r="A23" s="14" t="s">
        <v>30</v>
      </c>
      <c r="B23" s="9" t="n">
        <v>1</v>
      </c>
      <c r="C23" s="15" t="s">
        <v>26</v>
      </c>
      <c r="D23" s="16" t="n">
        <f aca="false">(('Matice peinture'!$C7*(VLOOKUP($C23,'Matice peinture'!$A$12:$B$13,2,0)))/'Matice peinture'!$C$2)*$G$5</f>
        <v>61.0606060606061</v>
      </c>
      <c r="E23" s="16" t="n">
        <f aca="false">(('Matice peinture'!$B7*(VLOOKUP($C23,'Matice peinture'!$A$12:$B$13,2,0)))/'Matice peinture'!$B$2)*$G$5</f>
        <v>67.1666666666667</v>
      </c>
      <c r="F23" s="17" t="n">
        <f aca="false">SUM(D23:E23)</f>
        <v>128.227272727273</v>
      </c>
      <c r="G23" s="5" t="n">
        <f aca="false">B23*('Matice peinture'!$B7/'Matice peinture'!$B$2*$G$5)</f>
        <v>0.0671666666666667</v>
      </c>
    </row>
    <row r="24" customFormat="false" ht="15.25" hidden="false" customHeight="false" outlineLevel="0" collapsed="false">
      <c r="A24" s="14" t="s">
        <v>31</v>
      </c>
      <c r="B24" s="9" t="n">
        <v>5.05</v>
      </c>
      <c r="C24" s="15" t="s">
        <v>23</v>
      </c>
      <c r="D24" s="16" t="n">
        <f aca="false">(('Matice peinture'!$C8*(VLOOKUP($C24,'Matice peinture'!$A$15:$B$18,2,0)))/'Matice peinture'!$C$2)*$G$5</f>
        <v>0.244242424242424</v>
      </c>
      <c r="E24" s="16" t="n">
        <f aca="false">(('Matice peinture'!$B8*(VLOOKUP($C24,'Matice peinture'!$A$15:$B$18,2,0)))/'Matice peinture'!$B$2)*$G$5</f>
        <v>0.268666666666667</v>
      </c>
      <c r="F24" s="17" t="n">
        <f aca="false">SUM(D24:E24)</f>
        <v>0.512909090909091</v>
      </c>
      <c r="G24" s="5" t="n">
        <f aca="false">B24*('Matice peinture'!$B8/'Matice peinture'!$B$2*$G$5)</f>
        <v>1.35676666666667</v>
      </c>
    </row>
    <row r="25" customFormat="false" ht="15" hidden="false" customHeight="false" outlineLevel="0" collapsed="false">
      <c r="A25" s="14" t="s">
        <v>32</v>
      </c>
      <c r="B25" s="9" t="n">
        <v>5</v>
      </c>
      <c r="C25" s="15" t="s">
        <v>33</v>
      </c>
      <c r="D25" s="16" t="n">
        <f aca="false">(('Matice peinture'!$C9*(VLOOKUP($C25,'Matice peinture'!$A$15:$B$18,2,0)))/'Matice peinture'!$C$2)*$G$5</f>
        <v>24.4242424242424</v>
      </c>
      <c r="E25" s="16" t="n">
        <f aca="false">(('Matice peinture'!$B9*(VLOOKUP($C25,'Matice peinture'!$A$15:$B$18,2,0)))/'Matice peinture'!$B$2)*$G$5</f>
        <v>26.8666666666667</v>
      </c>
      <c r="F25" s="17" t="n">
        <f aca="false">SUM(D25:E25)</f>
        <v>51.2909090909091</v>
      </c>
      <c r="G25" s="5" t="n">
        <f aca="false">B25*('Matice peinture'!$B9/'Matice peinture'!$B$2*$G$5)</f>
        <v>0.134333333333333</v>
      </c>
    </row>
  </sheetData>
  <sheetProtection sheet="true" objects="true" scenarios="true"/>
  <mergeCells count="3">
    <mergeCell ref="E5:F5"/>
    <mergeCell ref="E6:F6"/>
    <mergeCell ref="I19:J19"/>
  </mergeCells>
  <dataValidations count="5">
    <dataValidation allowBlank="true" operator="equal" showDropDown="false" showErrorMessage="false" showInputMessage="false" sqref="A9:A16" type="list">
      <formula1>'Matrice dimension'!$A$3:$A$11</formula1>
      <formula2>0</formula2>
    </dataValidation>
    <dataValidation allowBlank="true" operator="equal" showDropDown="false" showErrorMessage="false" showInputMessage="false" sqref="C20" type="list">
      <formula1>'Matice peinture'!$A$15:$A$18</formula1>
      <formula2>0</formula2>
    </dataValidation>
    <dataValidation allowBlank="true" operator="equal" showDropDown="false" showErrorMessage="false" showInputMessage="false" sqref="C21:C23" type="list">
      <formula1>'Matice peinture'!$A$12:$A$13</formula1>
      <formula2>0</formula2>
    </dataValidation>
    <dataValidation allowBlank="true" operator="equal" showDropDown="false" showErrorMessage="false" showInputMessage="false" sqref="C24" type="list">
      <formula1>'Matice peinture'!$A$15:$A$18</formula1>
      <formula2>0</formula2>
    </dataValidation>
    <dataValidation allowBlank="true" operator="equal" showDropDown="false" showErrorMessage="false" showInputMessage="false" sqref="C25" type="list">
      <formula1>'Matice peinture'!$A$15:$A$18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1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0"/>
  <sheetViews>
    <sheetView windowProtection="false" showFormulas="false" showGridLines="true" showRowColHeaders="true" showZeros="true" rightToLeft="false" tabSelected="false" showOutlineSymbols="true" defaultGridColor="true" view="normal" topLeftCell="A13" colorId="64" zoomScale="105" zoomScaleNormal="105" zoomScalePageLayoutView="100" workbookViewId="0">
      <selection pane="topLeft" activeCell="C37" activeCellId="0" sqref="C37"/>
    </sheetView>
  </sheetViews>
  <sheetFormatPr defaultRowHeight="12.8"/>
  <cols>
    <col collapsed="false" hidden="false" max="1" min="1" style="0" width="17.8724489795918"/>
    <col collapsed="false" hidden="false" max="3" min="2" style="0" width="11.5663265306122"/>
    <col collapsed="false" hidden="false" max="1025" min="4" style="0" width="11.5204081632653"/>
  </cols>
  <sheetData>
    <row r="1" customFormat="false" ht="12.85" hidden="false" customHeight="false" outlineLevel="0" collapsed="false"/>
    <row r="2" customFormat="false" ht="25.35" hidden="false" customHeight="false" outlineLevel="0" collapsed="false">
      <c r="A2" s="0" t="s">
        <v>34</v>
      </c>
      <c r="B2" s="22" t="s">
        <v>35</v>
      </c>
      <c r="C2" s="22"/>
    </row>
    <row r="3" customFormat="false" ht="12.85" hidden="false" customHeight="false" outlineLevel="0" collapsed="false">
      <c r="A3" s="0" t="s">
        <v>11</v>
      </c>
      <c r="B3" s="0" t="n">
        <v>31</v>
      </c>
    </row>
    <row r="4" customFormat="false" ht="12.85" hidden="false" customHeight="false" outlineLevel="0" collapsed="false">
      <c r="A4" s="0" t="s">
        <v>12</v>
      </c>
      <c r="B4" s="0" t="n">
        <v>17</v>
      </c>
    </row>
    <row r="5" customFormat="false" ht="12.85" hidden="false" customHeight="false" outlineLevel="0" collapsed="false">
      <c r="A5" s="0" t="s">
        <v>36</v>
      </c>
      <c r="B5" s="0" t="n">
        <v>21</v>
      </c>
    </row>
    <row r="6" customFormat="false" ht="12.85" hidden="false" customHeight="false" outlineLevel="0" collapsed="false">
      <c r="A6" s="0" t="s">
        <v>37</v>
      </c>
      <c r="B6" s="0" t="n">
        <v>37</v>
      </c>
    </row>
    <row r="7" customFormat="false" ht="12.85" hidden="false" customHeight="false" outlineLevel="0" collapsed="false">
      <c r="A7" s="0" t="s">
        <v>38</v>
      </c>
      <c r="B7" s="0" t="n">
        <v>20</v>
      </c>
    </row>
    <row r="8" customFormat="false" ht="12.85" hidden="false" customHeight="false" outlineLevel="0" collapsed="false">
      <c r="A8" s="0" t="s">
        <v>39</v>
      </c>
      <c r="B8" s="0" t="n">
        <v>20</v>
      </c>
    </row>
    <row r="9" customFormat="false" ht="12.85" hidden="false" customHeight="false" outlineLevel="0" collapsed="false">
      <c r="A9" s="0" t="s">
        <v>10</v>
      </c>
      <c r="B9" s="0" t="n">
        <v>31</v>
      </c>
    </row>
    <row r="10" customFormat="false" ht="12.85" hidden="false" customHeight="false" outlineLevel="0" collapsed="false">
      <c r="A10" s="0" t="s">
        <v>13</v>
      </c>
      <c r="B10" s="0" t="n">
        <v>0</v>
      </c>
    </row>
    <row r="12" customFormat="false" ht="25.35" hidden="false" customHeight="false" outlineLevel="0" collapsed="false">
      <c r="A12" s="0" t="s">
        <v>34</v>
      </c>
      <c r="B12" s="22" t="s">
        <v>40</v>
      </c>
    </row>
    <row r="13" customFormat="false" ht="12.85" hidden="false" customHeight="false" outlineLevel="0" collapsed="false">
      <c r="A13" s="0" t="s">
        <v>11</v>
      </c>
      <c r="B13" s="0" t="n">
        <v>43</v>
      </c>
    </row>
    <row r="14" customFormat="false" ht="12.85" hidden="false" customHeight="false" outlineLevel="0" collapsed="false">
      <c r="A14" s="0" t="s">
        <v>12</v>
      </c>
      <c r="B14" s="0" t="n">
        <v>43</v>
      </c>
    </row>
    <row r="15" customFormat="false" ht="12.85" hidden="false" customHeight="false" outlineLevel="0" collapsed="false">
      <c r="A15" s="0" t="s">
        <v>36</v>
      </c>
      <c r="B15" s="0" t="n">
        <v>35</v>
      </c>
    </row>
    <row r="16" customFormat="false" ht="12.85" hidden="false" customHeight="false" outlineLevel="0" collapsed="false">
      <c r="A16" s="0" t="str">
        <f aca="false">A6</f>
        <v>Voirnot</v>
      </c>
      <c r="B16" s="0" t="n">
        <v>43</v>
      </c>
    </row>
    <row r="17" customFormat="false" ht="12.85" hidden="false" customHeight="false" outlineLevel="0" collapsed="false">
      <c r="A17" s="0" t="str">
        <f aca="false">A7</f>
        <v>Hausse Voirnot</v>
      </c>
      <c r="B17" s="0" t="n">
        <v>43</v>
      </c>
    </row>
    <row r="18" customFormat="false" ht="12.85" hidden="false" customHeight="false" outlineLevel="0" collapsed="false">
      <c r="A18" s="0" t="s">
        <v>39</v>
      </c>
      <c r="B18" s="0" t="n">
        <v>43</v>
      </c>
    </row>
    <row r="19" customFormat="false" ht="12.85" hidden="false" customHeight="false" outlineLevel="0" collapsed="false">
      <c r="A19" s="0" t="s">
        <v>10</v>
      </c>
      <c r="B19" s="0" t="n">
        <v>28</v>
      </c>
    </row>
    <row r="20" customFormat="false" ht="12.85" hidden="false" customHeight="false" outlineLevel="0" collapsed="false">
      <c r="A20" s="0" t="s">
        <v>13</v>
      </c>
      <c r="B20" s="0" t="n">
        <v>0</v>
      </c>
    </row>
    <row r="22" customFormat="false" ht="25.35" hidden="false" customHeight="false" outlineLevel="0" collapsed="false">
      <c r="A22" s="0" t="s">
        <v>34</v>
      </c>
      <c r="B22" s="22" t="s">
        <v>41</v>
      </c>
    </row>
    <row r="23" customFormat="false" ht="12.85" hidden="false" customHeight="false" outlineLevel="0" collapsed="false">
      <c r="A23" s="0" t="s">
        <v>11</v>
      </c>
      <c r="B23" s="0" t="n">
        <v>50</v>
      </c>
    </row>
    <row r="24" customFormat="false" ht="12.85" hidden="false" customHeight="false" outlineLevel="0" collapsed="false">
      <c r="A24" s="0" t="s">
        <v>12</v>
      </c>
      <c r="B24" s="0" t="n">
        <v>50</v>
      </c>
    </row>
    <row r="25" customFormat="false" ht="12.85" hidden="false" customHeight="false" outlineLevel="0" collapsed="false">
      <c r="A25" s="0" t="s">
        <v>36</v>
      </c>
      <c r="B25" s="0" t="n">
        <v>35</v>
      </c>
    </row>
    <row r="26" customFormat="false" ht="12.85" hidden="false" customHeight="false" outlineLevel="0" collapsed="false">
      <c r="A26" s="0" t="str">
        <f aca="false">A6</f>
        <v>Voirnot</v>
      </c>
      <c r="B26" s="0" t="n">
        <v>41</v>
      </c>
    </row>
    <row r="27" customFormat="false" ht="12.85" hidden="false" customHeight="false" outlineLevel="0" collapsed="false">
      <c r="A27" s="0" t="str">
        <f aca="false">A7</f>
        <v>Hausse Voirnot</v>
      </c>
      <c r="B27" s="0" t="n">
        <v>41</v>
      </c>
    </row>
    <row r="28" customFormat="false" ht="12.85" hidden="false" customHeight="false" outlineLevel="0" collapsed="false">
      <c r="A28" s="0" t="s">
        <v>39</v>
      </c>
      <c r="B28" s="0" t="n">
        <v>50</v>
      </c>
    </row>
    <row r="29" customFormat="false" ht="12.85" hidden="false" customHeight="false" outlineLevel="0" collapsed="false">
      <c r="A29" s="0" t="s">
        <v>10</v>
      </c>
      <c r="B29" s="0" t="n">
        <v>50</v>
      </c>
    </row>
    <row r="30" customFormat="false" ht="12.85" hidden="false" customHeight="false" outlineLevel="0" collapsed="false">
      <c r="A30" s="0" t="s">
        <v>13</v>
      </c>
      <c r="B30" s="0" t="n">
        <v>0</v>
      </c>
    </row>
    <row r="32" customFormat="false" ht="25.35" hidden="false" customHeight="false" outlineLevel="0" collapsed="false">
      <c r="A32" s="0" t="s">
        <v>34</v>
      </c>
      <c r="B32" s="22" t="s">
        <v>8</v>
      </c>
    </row>
    <row r="33" customFormat="false" ht="12.85" hidden="false" customHeight="false" outlineLevel="0" collapsed="false">
      <c r="A33" s="0" t="s">
        <v>11</v>
      </c>
      <c r="B33" s="0" t="n">
        <f aca="false">(B3*B13*2+B23*B3*2)/10000</f>
        <v>0.5766</v>
      </c>
    </row>
    <row r="34" customFormat="false" ht="12.85" hidden="false" customHeight="false" outlineLevel="0" collapsed="false">
      <c r="A34" s="0" t="s">
        <v>12</v>
      </c>
      <c r="B34" s="0" t="n">
        <f aca="false">(B4*B14*2+B24*B4*2)/10000</f>
        <v>0.3162</v>
      </c>
    </row>
    <row r="35" customFormat="false" ht="12.85" hidden="false" customHeight="false" outlineLevel="0" collapsed="false">
      <c r="A35" s="0" t="s">
        <v>36</v>
      </c>
      <c r="B35" s="0" t="n">
        <f aca="false">(B5*B15*2+B25*B5*2)/10000</f>
        <v>0.294</v>
      </c>
    </row>
    <row r="36" customFormat="false" ht="12.85" hidden="false" customHeight="false" outlineLevel="0" collapsed="false">
      <c r="A36" s="0" t="str">
        <f aca="false">A6</f>
        <v>Voirnot</v>
      </c>
      <c r="B36" s="0" t="n">
        <f aca="false">(B6*B16*2+B26*B6*2)/10000</f>
        <v>0.6216</v>
      </c>
    </row>
    <row r="37" customFormat="false" ht="12.85" hidden="false" customHeight="false" outlineLevel="0" collapsed="false">
      <c r="A37" s="0" t="str">
        <f aca="false">A7</f>
        <v>Hausse Voirnot</v>
      </c>
      <c r="B37" s="0" t="n">
        <f aca="false">(B7*B17*2+B27*B7*2)/10000</f>
        <v>0.336</v>
      </c>
    </row>
    <row r="38" customFormat="false" ht="12.85" hidden="false" customHeight="false" outlineLevel="0" collapsed="false">
      <c r="A38" s="0" t="s">
        <v>39</v>
      </c>
      <c r="B38" s="0" t="n">
        <f aca="false">(B8*B18*2+B28*B8*2)/10000</f>
        <v>0.372</v>
      </c>
    </row>
    <row r="39" customFormat="false" ht="12.85" hidden="false" customHeight="false" outlineLevel="0" collapsed="false">
      <c r="A39" s="0" t="s">
        <v>10</v>
      </c>
      <c r="B39" s="0" t="n">
        <f aca="false">(B9*B19*2+B29*B9*2)/10000</f>
        <v>0.4836</v>
      </c>
    </row>
    <row r="40" customFormat="false" ht="12.85" hidden="false" customHeight="false" outlineLevel="0" collapsed="false">
      <c r="A40" s="0" t="s">
        <v>13</v>
      </c>
      <c r="B40" s="0" t="n">
        <v>0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10" firstPageNumber="1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5" zoomScaleNormal="105" zoomScalePageLayoutView="100" workbookViewId="0">
      <selection pane="topLeft" activeCell="F13" activeCellId="0" sqref="F13"/>
    </sheetView>
  </sheetViews>
  <sheetFormatPr defaultRowHeight="12.8"/>
  <cols>
    <col collapsed="false" hidden="false" max="1" min="1" style="0" width="30.2551020408163"/>
    <col collapsed="false" hidden="false" max="2" min="2" style="0" width="14.9642857142857"/>
    <col collapsed="false" hidden="false" max="3" min="3" style="0" width="11.5663265306122"/>
    <col collapsed="false" hidden="false" max="1025" min="4" style="0" width="11.5204081632653"/>
  </cols>
  <sheetData>
    <row r="1" customFormat="false" ht="12.85" hidden="false" customHeight="false" outlineLevel="0" collapsed="false"/>
    <row r="2" customFormat="false" ht="12.85" hidden="false" customHeight="false" outlineLevel="0" collapsed="false">
      <c r="A2" s="0" t="s">
        <v>42</v>
      </c>
      <c r="B2" s="0" t="n">
        <v>18</v>
      </c>
      <c r="C2" s="0" t="n">
        <f aca="false">C10*B2/B10</f>
        <v>19.8</v>
      </c>
    </row>
    <row r="3" customFormat="false" ht="12.85" hidden="false" customHeight="false" outlineLevel="0" collapsed="false">
      <c r="A3" s="0" t="s">
        <v>14</v>
      </c>
      <c r="B3" s="0" t="s">
        <v>43</v>
      </c>
      <c r="C3" s="0" t="s">
        <v>44</v>
      </c>
    </row>
    <row r="4" customFormat="false" ht="12.85" hidden="false" customHeight="false" outlineLevel="0" collapsed="false">
      <c r="A4" s="0" t="s">
        <v>45</v>
      </c>
      <c r="B4" s="0" t="n">
        <v>3.2</v>
      </c>
      <c r="C4" s="0" t="n">
        <f aca="false">0.5+3.2</f>
        <v>3.7</v>
      </c>
    </row>
    <row r="5" customFormat="false" ht="12.85" hidden="false" customHeight="false" outlineLevel="0" collapsed="false">
      <c r="A5" s="0" t="s">
        <v>46</v>
      </c>
      <c r="B5" s="0" t="n">
        <v>0.26</v>
      </c>
      <c r="C5" s="0" t="n">
        <v>0.26</v>
      </c>
    </row>
    <row r="6" customFormat="false" ht="12.85" hidden="false" customHeight="false" outlineLevel="0" collapsed="false">
      <c r="A6" s="0" t="s">
        <v>47</v>
      </c>
      <c r="B6" s="0" t="n">
        <v>1</v>
      </c>
      <c r="C6" s="0" t="n">
        <v>1</v>
      </c>
    </row>
    <row r="7" customFormat="false" ht="12.85" hidden="false" customHeight="false" outlineLevel="0" collapsed="false">
      <c r="A7" s="0" t="s">
        <v>48</v>
      </c>
      <c r="B7" s="0" t="n">
        <v>0.1</v>
      </c>
      <c r="C7" s="0" t="n">
        <v>0.1</v>
      </c>
    </row>
    <row r="8" customFormat="false" ht="12.85" hidden="false" customHeight="false" outlineLevel="0" collapsed="false">
      <c r="A8" s="0" t="s">
        <v>49</v>
      </c>
      <c r="B8" s="0" t="n">
        <v>0.4</v>
      </c>
      <c r="C8" s="0" t="n">
        <v>0.4</v>
      </c>
    </row>
    <row r="9" customFormat="false" ht="12.85" hidden="false" customHeight="false" outlineLevel="0" collapsed="false">
      <c r="A9" s="0" t="s">
        <v>50</v>
      </c>
      <c r="B9" s="0" t="n">
        <v>0.04</v>
      </c>
      <c r="C9" s="0" t="n">
        <v>0.04</v>
      </c>
    </row>
    <row r="10" customFormat="false" ht="12.85" hidden="false" customHeight="false" outlineLevel="0" collapsed="false">
      <c r="A10" s="0" t="s">
        <v>51</v>
      </c>
      <c r="B10" s="0" t="n">
        <v>5</v>
      </c>
      <c r="C10" s="0" t="n">
        <v>5.5</v>
      </c>
    </row>
    <row r="12" customFormat="false" ht="12.85" hidden="false" customHeight="false" outlineLevel="0" collapsed="false">
      <c r="A12" s="0" t="s">
        <v>52</v>
      </c>
      <c r="B12" s="0" t="n">
        <v>1</v>
      </c>
    </row>
    <row r="13" customFormat="false" ht="12.85" hidden="false" customHeight="false" outlineLevel="0" collapsed="false">
      <c r="A13" s="0" t="s">
        <v>26</v>
      </c>
      <c r="B13" s="0" t="n">
        <v>1000</v>
      </c>
    </row>
    <row r="15" customFormat="false" ht="12.85" hidden="false" customHeight="false" outlineLevel="0" collapsed="false">
      <c r="A15" s="0" t="s">
        <v>23</v>
      </c>
      <c r="B15" s="0" t="n">
        <v>1</v>
      </c>
    </row>
    <row r="16" customFormat="false" ht="12.85" hidden="false" customHeight="false" outlineLevel="0" collapsed="false">
      <c r="A16" s="0" t="s">
        <v>53</v>
      </c>
      <c r="B16" s="0" t="n">
        <v>10</v>
      </c>
    </row>
    <row r="17" customFormat="false" ht="12.85" hidden="false" customHeight="false" outlineLevel="0" collapsed="false">
      <c r="A17" s="0" t="s">
        <v>54</v>
      </c>
      <c r="B17" s="0" t="n">
        <v>100</v>
      </c>
    </row>
    <row r="18" customFormat="false" ht="12.85" hidden="false" customHeight="false" outlineLevel="0" collapsed="false">
      <c r="A18" s="0" t="s">
        <v>33</v>
      </c>
      <c r="B18" s="0" t="n">
        <v>1000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10" firstPageNumber="1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105580</TotalTime>
  <Application>LibreOffice/3.5$Linux_x86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2013-02-24T12:08:20Z</dcterms:created>
  <dc:language>fr-FR</dc:language>
  <cp:lastModifiedBy>kaminski </cp:lastModifiedBy>
  <cp:lastPrinted>2014-01-10T14:30:44Z</cp:lastPrinted>
  <dcterms:modified xsi:type="dcterms:W3CDTF">2014-04-22T23:19:59Z</dcterms:modified>
  <cp:revision>24</cp:revision>
</cp:coreProperties>
</file>